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8955"/>
  </bookViews>
  <sheets>
    <sheet name="Протокол" sheetId="4" r:id="rId1"/>
  </sheets>
  <calcPr calcId="125725"/>
</workbook>
</file>

<file path=xl/calcChain.xml><?xml version="1.0" encoding="utf-8"?>
<calcChain xmlns="http://schemas.openxmlformats.org/spreadsheetml/2006/main">
  <c r="I25" i="4"/>
  <c r="J25" s="1"/>
  <c r="K25" s="1"/>
  <c r="K67"/>
  <c r="K65"/>
  <c r="K64"/>
  <c r="K61"/>
  <c r="K60"/>
  <c r="K59"/>
  <c r="K57"/>
  <c r="K56"/>
  <c r="I53"/>
  <c r="J53" s="1"/>
  <c r="K53" s="1"/>
  <c r="I52"/>
  <c r="J52" s="1"/>
  <c r="K52" s="1"/>
  <c r="I51"/>
  <c r="J51" s="1"/>
  <c r="K51" s="1"/>
  <c r="J50"/>
  <c r="K50" s="1"/>
  <c r="I50"/>
  <c r="I49"/>
  <c r="J49" s="1"/>
  <c r="K49" s="1"/>
  <c r="I48"/>
  <c r="J48" s="1"/>
  <c r="K48" s="1"/>
  <c r="I46"/>
  <c r="J46" s="1"/>
  <c r="K46" s="1"/>
  <c r="I45"/>
  <c r="J45" s="1"/>
  <c r="K45" s="1"/>
  <c r="I44"/>
  <c r="J44" s="1"/>
  <c r="K44" s="1"/>
  <c r="I43"/>
  <c r="J43" s="1"/>
  <c r="K43" s="1"/>
  <c r="I42"/>
  <c r="J42" s="1"/>
  <c r="K42" s="1"/>
  <c r="I40"/>
  <c r="J40" s="1"/>
  <c r="K40" s="1"/>
  <c r="I39"/>
  <c r="J39" s="1"/>
  <c r="K39" s="1"/>
  <c r="I38"/>
  <c r="J38" s="1"/>
  <c r="K38" s="1"/>
  <c r="I37"/>
  <c r="J37" s="1"/>
  <c r="K37" s="1"/>
  <c r="I35"/>
  <c r="J35" s="1"/>
  <c r="K35" s="1"/>
  <c r="I34"/>
  <c r="J34" s="1"/>
  <c r="K34" s="1"/>
  <c r="I33"/>
  <c r="J33" s="1"/>
  <c r="K33" s="1"/>
  <c r="I32"/>
  <c r="J32" s="1"/>
  <c r="K32" s="1"/>
  <c r="J30"/>
  <c r="K30" s="1"/>
  <c r="I30"/>
  <c r="I29"/>
  <c r="J29" s="1"/>
  <c r="K29" s="1"/>
  <c r="I28"/>
  <c r="J28" s="1"/>
  <c r="K28" s="1"/>
  <c r="I26"/>
  <c r="J26" s="1"/>
  <c r="K26" s="1"/>
  <c r="I23"/>
  <c r="J23" s="1"/>
  <c r="K23" s="1"/>
  <c r="I22"/>
  <c r="J22" s="1"/>
  <c r="K22" s="1"/>
  <c r="I21"/>
  <c r="J21" s="1"/>
  <c r="K21" s="1"/>
  <c r="I20"/>
  <c r="J20" s="1"/>
  <c r="K20" s="1"/>
  <c r="I19"/>
  <c r="J19" s="1"/>
  <c r="K19" s="1"/>
  <c r="I18"/>
  <c r="J18" s="1"/>
  <c r="K18" s="1"/>
  <c r="I17"/>
  <c r="J17" s="1"/>
  <c r="K17" s="1"/>
  <c r="I16"/>
  <c r="J16" s="1"/>
  <c r="K16" s="1"/>
</calcChain>
</file>

<file path=xl/sharedStrings.xml><?xml version="1.0" encoding="utf-8"?>
<sst xmlns="http://schemas.openxmlformats.org/spreadsheetml/2006/main" count="264" uniqueCount="123">
  <si>
    <t>СПОРТИВНЫЙ КОМИТЕТ ПО ФИЗИЧЕСКОЙ КУЛТУРЕ И СПОРТ АДМИНИСТРАЦИИ ГОРОДА СМОЛЕНСКА</t>
  </si>
  <si>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</si>
  <si>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</si>
  <si>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>Открытый Чемпионат города Смоленска по гиревому спорту</t>
  </si>
  <si>
    <t>18-19 ноября 2017 года</t>
  </si>
  <si>
    <t>ПРОТОКОЛ</t>
  </si>
  <si>
    <t>Спортивный зал</t>
  </si>
  <si>
    <t>г. Смоленск</t>
  </si>
  <si>
    <t>Гири 16, 24 и 32 кг</t>
  </si>
  <si>
    <t>Регламент времени 10 мин</t>
  </si>
  <si>
    <t>Участник</t>
  </si>
  <si>
    <t>Год рождения</t>
  </si>
  <si>
    <t>Собственный вес</t>
  </si>
  <si>
    <t>Звание</t>
  </si>
  <si>
    <t>Команда</t>
  </si>
  <si>
    <t>Вес гири</t>
  </si>
  <si>
    <t>Толчок</t>
  </si>
  <si>
    <t>Рывок</t>
  </si>
  <si>
    <t>Сумма</t>
  </si>
  <si>
    <t>Очки</t>
  </si>
  <si>
    <t>Место</t>
  </si>
  <si>
    <t>Выполненный разряд</t>
  </si>
  <si>
    <t>Тренер</t>
  </si>
  <si>
    <t>Кол.
подъемов</t>
  </si>
  <si>
    <t>Мужчины - двоеборье</t>
  </si>
  <si>
    <t>Весовая категория до 63 кг</t>
  </si>
  <si>
    <t>Макаров Дмитрий</t>
  </si>
  <si>
    <t>МС</t>
  </si>
  <si>
    <t>СДЮСШОР №1</t>
  </si>
  <si>
    <t>I</t>
  </si>
  <si>
    <t>Гула Д.Л.</t>
  </si>
  <si>
    <t>Удрас Владимир</t>
  </si>
  <si>
    <t>ВА ВПВО</t>
  </si>
  <si>
    <t>II</t>
  </si>
  <si>
    <t>Калякин С.В.</t>
  </si>
  <si>
    <t>Яиков Роман</t>
  </si>
  <si>
    <t>КМС</t>
  </si>
  <si>
    <t>III</t>
  </si>
  <si>
    <t>-</t>
  </si>
  <si>
    <t>Калякин С.В., Гончаров Ю.В.</t>
  </si>
  <si>
    <t>Прокопенков Илья</t>
  </si>
  <si>
    <t>бр</t>
  </si>
  <si>
    <t>1+</t>
  </si>
  <si>
    <t>Ефимов Александр</t>
  </si>
  <si>
    <t>Красный</t>
  </si>
  <si>
    <t>3 юн +</t>
  </si>
  <si>
    <t>Чалая М.И.</t>
  </si>
  <si>
    <t>Мазалёв Кирилл</t>
  </si>
  <si>
    <t>Шванев Б.В.</t>
  </si>
  <si>
    <t>Скорин Александр</t>
  </si>
  <si>
    <t>3 юн+</t>
  </si>
  <si>
    <t>Щедрунов Владислав</t>
  </si>
  <si>
    <t>3 юн</t>
  </si>
  <si>
    <t>Весовая категория до 68 кг</t>
  </si>
  <si>
    <t>Козлов Сергей</t>
  </si>
  <si>
    <t>1</t>
  </si>
  <si>
    <t>Весовая категория до 73 кг</t>
  </si>
  <si>
    <t>Смирнов Данила</t>
  </si>
  <si>
    <t>Прощенков Евгений</t>
  </si>
  <si>
    <t>Сергеев С.В.</t>
  </si>
  <si>
    <t>Сидоровский Андрей</t>
  </si>
  <si>
    <t>1 юн</t>
  </si>
  <si>
    <t>Весовая категория до 78 кг</t>
  </si>
  <si>
    <t>Филимонов Владислав</t>
  </si>
  <si>
    <t>Шабалин Роман</t>
  </si>
  <si>
    <t>Шванев В.Б.</t>
  </si>
  <si>
    <t>Зарытов Владимир</t>
  </si>
  <si>
    <t xml:space="preserve">Максименков Артём </t>
  </si>
  <si>
    <t>Весовая категория до 85 кг</t>
  </si>
  <si>
    <t>Евтихов Вадим</t>
  </si>
  <si>
    <t>Амбросенков Виктор</t>
  </si>
  <si>
    <t>Костерин Александр</t>
  </si>
  <si>
    <t>Якушев Дмитрий</t>
  </si>
  <si>
    <t>Весовая категория до 95 кг</t>
  </si>
  <si>
    <t>Уразгалиев Альмир</t>
  </si>
  <si>
    <t>Иванов Илларион</t>
  </si>
  <si>
    <t>Шкода Никита</t>
  </si>
  <si>
    <t>2+</t>
  </si>
  <si>
    <t>Рыбаков Илья</t>
  </si>
  <si>
    <t>3+</t>
  </si>
  <si>
    <t>Скосарев Евгений</t>
  </si>
  <si>
    <t>1 юн+</t>
  </si>
  <si>
    <t>Весовая категория св. 95 кг</t>
  </si>
  <si>
    <t>Михалёв Александр</t>
  </si>
  <si>
    <t>МСМК</t>
  </si>
  <si>
    <t>Аверкиев Роман</t>
  </si>
  <si>
    <t>Дрейке Иван</t>
  </si>
  <si>
    <t>Безбородов Андрей</t>
  </si>
  <si>
    <t>Серков Вадим</t>
  </si>
  <si>
    <t>2 юн+</t>
  </si>
  <si>
    <t>Фесак Александр</t>
  </si>
  <si>
    <t>Дрейке И.В.</t>
  </si>
  <si>
    <t>Мужчины - длинный цикл</t>
  </si>
  <si>
    <t>Киселёв Евгений</t>
  </si>
  <si>
    <t>СДЮСШОР №1/ ВА ВПВО</t>
  </si>
  <si>
    <t>Граков Дмитрий</t>
  </si>
  <si>
    <t>2 юн</t>
  </si>
  <si>
    <t>Весовая категория св. 73 кг</t>
  </si>
  <si>
    <t xml:space="preserve">Калистратов Артём </t>
  </si>
  <si>
    <t>Михаевский Иван</t>
  </si>
  <si>
    <t>Ильин Максим</t>
  </si>
  <si>
    <t>Починок</t>
  </si>
  <si>
    <t>Новиков А.</t>
  </si>
  <si>
    <t>Женщины - рывок</t>
  </si>
  <si>
    <t>Иванова Алиса</t>
  </si>
  <si>
    <t>СДЮСШОР № 1</t>
  </si>
  <si>
    <t>Ус Полина</t>
  </si>
  <si>
    <t>Весовая категория св. 63 кг</t>
  </si>
  <si>
    <t>Ходунова Ирина</t>
  </si>
  <si>
    <t>Старшие судьи:</t>
  </si>
  <si>
    <t>Гула Д.Л. 1 кат</t>
  </si>
  <si>
    <t>Романов О.В. 2 кат</t>
  </si>
  <si>
    <t xml:space="preserve">Шванев В.Б. МК </t>
  </si>
  <si>
    <t>Калякин С.В. 1 кат</t>
  </si>
  <si>
    <t>Авдеев Р.С. 2 кат</t>
  </si>
  <si>
    <t>Чалая Т.И. 1 кат</t>
  </si>
  <si>
    <t>Макаров И.Г. 1 кат</t>
  </si>
  <si>
    <t>Сергеев С.В. ВК</t>
  </si>
  <si>
    <t>Чалая М.И. 1 кат.</t>
  </si>
  <si>
    <t>МС+</t>
  </si>
  <si>
    <t>Саленков Владислав</t>
  </si>
  <si>
    <t xml:space="preserve">     Главный судья:</t>
  </si>
  <si>
    <t xml:space="preserve">    Главный секретарь:</t>
  </si>
</sst>
</file>

<file path=xl/styles.xml><?xml version="1.0" encoding="utf-8"?>
<styleSheet xmlns="http://schemas.openxmlformats.org/spreadsheetml/2006/main">
  <numFmts count="2">
    <numFmt numFmtId="166" formatCode="0.000"/>
    <numFmt numFmtId="167" formatCode="0.0"/>
  </numFmts>
  <fonts count="12">
    <font>
      <sz val="11"/>
      <color theme="1"/>
      <name val="Calibri"/>
      <charset val="204"/>
      <scheme val="minor"/>
    </font>
    <font>
      <b/>
      <sz val="14"/>
      <color theme="1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1"/>
      <color theme="1"/>
      <name val="Calibri"/>
      <charset val="204"/>
      <scheme val="minor"/>
    </font>
    <font>
      <sz val="11"/>
      <name val="Times New Roman"/>
      <charset val="204"/>
    </font>
    <font>
      <sz val="14"/>
      <color theme="1"/>
      <name val="Times New Roman"/>
      <charset val="204"/>
    </font>
    <font>
      <sz val="12"/>
      <color theme="1"/>
      <name val="Times New Roman"/>
      <charset val="204"/>
    </font>
    <font>
      <b/>
      <sz val="16"/>
      <color theme="1"/>
      <name val="Times New Roman"/>
      <charset val="204"/>
    </font>
    <font>
      <b/>
      <sz val="16"/>
      <color theme="1"/>
      <name val="Calibri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101">
    <xf numFmtId="0" fontId="0" fillId="0" borderId="0" xfId="0"/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166" fontId="3" fillId="0" borderId="4" xfId="1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6" fontId="7" fillId="0" borderId="0" xfId="0" applyNumberFormat="1" applyFont="1"/>
    <xf numFmtId="0" fontId="7" fillId="0" borderId="0" xfId="0" applyFont="1" applyAlignment="1">
      <alignment horizontal="center" vertical="center"/>
    </xf>
    <xf numFmtId="167" fontId="7" fillId="0" borderId="0" xfId="0" applyNumberFormat="1" applyFont="1"/>
    <xf numFmtId="167" fontId="7" fillId="0" borderId="0" xfId="0" applyNumberFormat="1" applyFont="1" applyFill="1"/>
    <xf numFmtId="49" fontId="7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6" fontId="3" fillId="2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7" fontId="7" fillId="0" borderId="0" xfId="0" applyNumberFormat="1" applyFont="1" applyFill="1" applyAlignment="1">
      <alignment horizontal="left"/>
    </xf>
    <xf numFmtId="167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166" fontId="2" fillId="0" borderId="2" xfId="0" applyNumberFormat="1" applyFont="1" applyFill="1" applyBorder="1" applyAlignment="1" applyProtection="1">
      <alignment horizontal="center" vertical="center" textRotation="90" wrapText="1"/>
    </xf>
    <xf numFmtId="166" fontId="1" fillId="0" borderId="4" xfId="0" applyNumberFormat="1" applyFont="1" applyFill="1" applyBorder="1" applyAlignment="1">
      <alignment horizontal="center" vertical="center" textRotation="90" wrapText="1"/>
    </xf>
    <xf numFmtId="166" fontId="1" fillId="0" borderId="6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/>
    </xf>
    <xf numFmtId="167" fontId="2" fillId="0" borderId="2" xfId="0" applyNumberFormat="1" applyFont="1" applyFill="1" applyBorder="1" applyAlignment="1">
      <alignment horizontal="center" vertical="center" textRotation="90" wrapText="1"/>
    </xf>
    <xf numFmtId="167" fontId="1" fillId="0" borderId="4" xfId="0" applyNumberFormat="1" applyFont="1" applyFill="1" applyBorder="1" applyAlignment="1">
      <alignment horizontal="center" vertical="center" textRotation="90" wrapText="1"/>
    </xf>
    <xf numFmtId="167" fontId="1" fillId="0" borderId="6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д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topLeftCell="A52" zoomScale="85" zoomScaleNormal="85" workbookViewId="0">
      <selection activeCell="J79" sqref="J79"/>
    </sheetView>
  </sheetViews>
  <sheetFormatPr defaultColWidth="9.140625" defaultRowHeight="18.75"/>
  <cols>
    <col min="1" max="1" width="30.7109375" style="24" customWidth="1"/>
    <col min="2" max="2" width="8.7109375" style="25" customWidth="1"/>
    <col min="3" max="3" width="10.7109375" style="26" customWidth="1"/>
    <col min="4" max="4" width="8.7109375" style="27" customWidth="1"/>
    <col min="5" max="5" width="25.7109375" style="25" customWidth="1"/>
    <col min="6" max="8" width="8.7109375" style="25" customWidth="1"/>
    <col min="9" max="9" width="8.7109375" style="28" customWidth="1"/>
    <col min="10" max="10" width="10.7109375" style="29" customWidth="1"/>
    <col min="11" max="11" width="10.7109375" style="28" customWidth="1"/>
    <col min="12" max="12" width="8.7109375" style="25" customWidth="1"/>
    <col min="13" max="13" width="10.5703125" style="30" customWidth="1"/>
    <col min="14" max="14" width="25.7109375" style="24" customWidth="1"/>
    <col min="15" max="16384" width="9.140625" style="25"/>
  </cols>
  <sheetData>
    <row r="1" spans="1:18" ht="18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7"/>
      <c r="K1" s="56"/>
      <c r="L1" s="56"/>
      <c r="M1" s="56"/>
      <c r="N1" s="56"/>
      <c r="O1" s="36"/>
      <c r="P1" s="36"/>
      <c r="Q1" s="36"/>
      <c r="R1" s="36"/>
    </row>
    <row r="2" spans="1:18" ht="18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8"/>
      <c r="K2" s="55"/>
      <c r="L2" s="55"/>
      <c r="M2" s="55"/>
      <c r="N2" s="55"/>
      <c r="O2" s="37"/>
      <c r="P2" s="37"/>
      <c r="Q2" s="37"/>
      <c r="R2" s="37"/>
    </row>
    <row r="3" spans="1:18" ht="18.7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8"/>
      <c r="K3" s="55"/>
      <c r="L3" s="55"/>
      <c r="M3" s="55"/>
      <c r="N3" s="55"/>
      <c r="O3" s="37"/>
      <c r="P3" s="37"/>
      <c r="Q3" s="37"/>
      <c r="R3" s="37"/>
    </row>
    <row r="4" spans="1:18" ht="18.75" customHeight="1">
      <c r="A4" s="31"/>
      <c r="B4" s="31"/>
      <c r="C4" s="31"/>
      <c r="D4" s="31"/>
      <c r="E4" s="31"/>
      <c r="F4" s="31"/>
      <c r="G4" s="31"/>
      <c r="H4" s="31"/>
      <c r="I4" s="31"/>
      <c r="J4" s="38"/>
      <c r="K4" s="31"/>
      <c r="L4" s="31"/>
      <c r="M4" s="31"/>
      <c r="N4" s="31"/>
    </row>
    <row r="5" spans="1:18" ht="18.75" customHeight="1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60"/>
      <c r="K5" s="59"/>
      <c r="L5" s="59"/>
      <c r="M5" s="59"/>
      <c r="N5" s="59"/>
    </row>
    <row r="6" spans="1:18" ht="18.75" customHeight="1">
      <c r="A6" s="59" t="s">
        <v>4</v>
      </c>
      <c r="B6" s="59"/>
      <c r="C6" s="59" t="s">
        <v>5</v>
      </c>
      <c r="D6" s="59"/>
      <c r="E6" s="59"/>
      <c r="F6" s="59"/>
      <c r="G6" s="59"/>
      <c r="H6" s="59"/>
      <c r="I6" s="59"/>
      <c r="J6" s="60"/>
      <c r="K6" s="59"/>
      <c r="L6" s="59"/>
      <c r="M6" s="39"/>
      <c r="N6" s="32" t="s">
        <v>6</v>
      </c>
    </row>
    <row r="7" spans="1:18" s="21" customFormat="1" ht="18.75" customHeight="1">
      <c r="A7" s="61" t="s">
        <v>7</v>
      </c>
      <c r="B7" s="61"/>
      <c r="C7" s="61" t="s">
        <v>8</v>
      </c>
      <c r="D7" s="61"/>
      <c r="E7" s="61"/>
      <c r="F7" s="34"/>
      <c r="G7" s="34"/>
      <c r="H7" s="61" t="s">
        <v>9</v>
      </c>
      <c r="I7" s="61"/>
      <c r="J7" s="62"/>
      <c r="K7" s="61"/>
      <c r="L7" s="61"/>
      <c r="M7" s="40"/>
      <c r="N7" s="33"/>
    </row>
    <row r="8" spans="1:18" s="21" customFormat="1" ht="18.75" customHeight="1">
      <c r="A8" s="76" t="s">
        <v>10</v>
      </c>
      <c r="B8" s="79" t="s">
        <v>11</v>
      </c>
      <c r="C8" s="82" t="s">
        <v>12</v>
      </c>
      <c r="D8" s="85" t="s">
        <v>13</v>
      </c>
      <c r="E8" s="63" t="s">
        <v>14</v>
      </c>
      <c r="F8" s="90" t="s">
        <v>15</v>
      </c>
      <c r="G8" s="85" t="s">
        <v>16</v>
      </c>
      <c r="H8" s="63" t="s">
        <v>17</v>
      </c>
      <c r="I8" s="63"/>
      <c r="J8" s="91" t="s">
        <v>18</v>
      </c>
      <c r="K8" s="91" t="s">
        <v>19</v>
      </c>
      <c r="L8" s="79" t="s">
        <v>20</v>
      </c>
      <c r="M8" s="94" t="s">
        <v>21</v>
      </c>
      <c r="N8" s="97" t="s">
        <v>22</v>
      </c>
    </row>
    <row r="9" spans="1:18" s="21" customFormat="1" ht="18.75" customHeight="1">
      <c r="A9" s="77"/>
      <c r="B9" s="80"/>
      <c r="C9" s="83"/>
      <c r="D9" s="86"/>
      <c r="E9" s="88"/>
      <c r="F9" s="86"/>
      <c r="G9" s="86"/>
      <c r="H9" s="100" t="s">
        <v>23</v>
      </c>
      <c r="I9" s="88"/>
      <c r="J9" s="92"/>
      <c r="K9" s="92"/>
      <c r="L9" s="80"/>
      <c r="M9" s="95"/>
      <c r="N9" s="98"/>
    </row>
    <row r="10" spans="1:18" s="21" customFormat="1" ht="18.75" customHeight="1">
      <c r="A10" s="77"/>
      <c r="B10" s="80"/>
      <c r="C10" s="83"/>
      <c r="D10" s="86"/>
      <c r="E10" s="88"/>
      <c r="F10" s="86"/>
      <c r="G10" s="86"/>
      <c r="H10" s="88"/>
      <c r="I10" s="88"/>
      <c r="J10" s="92"/>
      <c r="K10" s="92"/>
      <c r="L10" s="80"/>
      <c r="M10" s="95"/>
      <c r="N10" s="98"/>
    </row>
    <row r="11" spans="1:18" s="21" customFormat="1" ht="18.75" customHeight="1">
      <c r="A11" s="77"/>
      <c r="B11" s="80"/>
      <c r="C11" s="83"/>
      <c r="D11" s="86"/>
      <c r="E11" s="88"/>
      <c r="F11" s="86"/>
      <c r="G11" s="86"/>
      <c r="H11" s="88"/>
      <c r="I11" s="88"/>
      <c r="J11" s="92"/>
      <c r="K11" s="92"/>
      <c r="L11" s="80"/>
      <c r="M11" s="95"/>
      <c r="N11" s="98"/>
    </row>
    <row r="12" spans="1:18" s="21" customFormat="1" ht="18.75" customHeight="1">
      <c r="A12" s="77"/>
      <c r="B12" s="80"/>
      <c r="C12" s="83"/>
      <c r="D12" s="86"/>
      <c r="E12" s="88"/>
      <c r="F12" s="86"/>
      <c r="G12" s="86"/>
      <c r="H12" s="88"/>
      <c r="I12" s="88"/>
      <c r="J12" s="92"/>
      <c r="K12" s="92"/>
      <c r="L12" s="80"/>
      <c r="M12" s="95"/>
      <c r="N12" s="98"/>
    </row>
    <row r="13" spans="1:18" s="21" customFormat="1" ht="18.75" customHeight="1">
      <c r="A13" s="78"/>
      <c r="B13" s="81"/>
      <c r="C13" s="84"/>
      <c r="D13" s="87"/>
      <c r="E13" s="89"/>
      <c r="F13" s="87"/>
      <c r="G13" s="87"/>
      <c r="H13" s="89"/>
      <c r="I13" s="89"/>
      <c r="J13" s="93"/>
      <c r="K13" s="93"/>
      <c r="L13" s="81"/>
      <c r="M13" s="96"/>
      <c r="N13" s="99"/>
    </row>
    <row r="14" spans="1:18" s="22" customFormat="1" ht="18.75" customHeight="1">
      <c r="A14" s="64" t="s">
        <v>24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8" s="22" customFormat="1" ht="18.75" customHeight="1">
      <c r="A15" s="65" t="s">
        <v>25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8" s="22" customFormat="1" ht="18.75" customHeight="1">
      <c r="A16" s="9" t="s">
        <v>26</v>
      </c>
      <c r="B16" s="2">
        <v>1995</v>
      </c>
      <c r="C16" s="3">
        <v>63</v>
      </c>
      <c r="D16" s="2" t="s">
        <v>27</v>
      </c>
      <c r="E16" s="2" t="s">
        <v>28</v>
      </c>
      <c r="F16" s="2">
        <v>24</v>
      </c>
      <c r="G16" s="2">
        <v>95</v>
      </c>
      <c r="H16" s="2">
        <v>208</v>
      </c>
      <c r="I16" s="2">
        <f t="shared" ref="I16:I23" si="0">H16/2</f>
        <v>104</v>
      </c>
      <c r="J16" s="41">
        <f t="shared" ref="J16:J23" si="1">G16+I16</f>
        <v>199</v>
      </c>
      <c r="K16" s="2">
        <f>1*J16</f>
        <v>199</v>
      </c>
      <c r="L16" s="10" t="s">
        <v>29</v>
      </c>
      <c r="M16" s="6">
        <v>1</v>
      </c>
      <c r="N16" s="9" t="s">
        <v>30</v>
      </c>
    </row>
    <row r="17" spans="1:14" s="22" customFormat="1" ht="18.75" customHeight="1">
      <c r="A17" s="9" t="s">
        <v>31</v>
      </c>
      <c r="B17" s="2">
        <v>1997</v>
      </c>
      <c r="C17" s="3">
        <v>60</v>
      </c>
      <c r="D17" s="2">
        <v>1</v>
      </c>
      <c r="E17" s="2" t="s">
        <v>32</v>
      </c>
      <c r="F17" s="2">
        <v>24</v>
      </c>
      <c r="G17" s="2">
        <v>98</v>
      </c>
      <c r="H17" s="2">
        <v>114</v>
      </c>
      <c r="I17" s="2">
        <f t="shared" si="0"/>
        <v>57</v>
      </c>
      <c r="J17" s="41">
        <f t="shared" si="1"/>
        <v>155</v>
      </c>
      <c r="K17" s="2">
        <f>1*J17</f>
        <v>155</v>
      </c>
      <c r="L17" s="10" t="s">
        <v>33</v>
      </c>
      <c r="M17" s="6">
        <v>1</v>
      </c>
      <c r="N17" s="9" t="s">
        <v>34</v>
      </c>
    </row>
    <row r="18" spans="1:14" s="22" customFormat="1" ht="18.75" customHeight="1">
      <c r="A18" s="9" t="s">
        <v>35</v>
      </c>
      <c r="B18" s="2">
        <v>1999</v>
      </c>
      <c r="C18" s="3">
        <v>63</v>
      </c>
      <c r="D18" s="2" t="s">
        <v>36</v>
      </c>
      <c r="E18" s="2" t="s">
        <v>32</v>
      </c>
      <c r="F18" s="2">
        <v>32</v>
      </c>
      <c r="G18" s="2">
        <v>44</v>
      </c>
      <c r="H18" s="2">
        <v>51</v>
      </c>
      <c r="I18" s="2">
        <f t="shared" si="0"/>
        <v>25.5</v>
      </c>
      <c r="J18" s="41">
        <f t="shared" si="1"/>
        <v>69.5</v>
      </c>
      <c r="K18" s="2">
        <f>2*J18</f>
        <v>139</v>
      </c>
      <c r="L18" s="10" t="s">
        <v>37</v>
      </c>
      <c r="M18" s="6" t="s">
        <v>38</v>
      </c>
      <c r="N18" s="12" t="s">
        <v>39</v>
      </c>
    </row>
    <row r="19" spans="1:14" s="22" customFormat="1" ht="18.75" customHeight="1">
      <c r="A19" s="9" t="s">
        <v>40</v>
      </c>
      <c r="B19" s="4">
        <v>1998</v>
      </c>
      <c r="C19" s="5">
        <v>62.7</v>
      </c>
      <c r="D19" s="6" t="s">
        <v>41</v>
      </c>
      <c r="E19" s="6" t="s">
        <v>32</v>
      </c>
      <c r="F19" s="4">
        <v>24</v>
      </c>
      <c r="G19" s="11">
        <v>80</v>
      </c>
      <c r="H19" s="11">
        <v>66</v>
      </c>
      <c r="I19" s="2">
        <f t="shared" si="0"/>
        <v>33</v>
      </c>
      <c r="J19" s="41">
        <f t="shared" si="1"/>
        <v>113</v>
      </c>
      <c r="K19" s="2">
        <f>1*J19</f>
        <v>113</v>
      </c>
      <c r="L19" s="11">
        <v>4</v>
      </c>
      <c r="M19" s="6" t="s">
        <v>42</v>
      </c>
      <c r="N19" s="9" t="s">
        <v>34</v>
      </c>
    </row>
    <row r="20" spans="1:14" s="22" customFormat="1" ht="18.75" customHeight="1">
      <c r="A20" s="9" t="s">
        <v>43</v>
      </c>
      <c r="B20" s="2">
        <v>2000</v>
      </c>
      <c r="C20" s="3">
        <v>56.5</v>
      </c>
      <c r="D20" s="2" t="s">
        <v>41</v>
      </c>
      <c r="E20" s="2" t="s">
        <v>44</v>
      </c>
      <c r="F20" s="2">
        <v>16</v>
      </c>
      <c r="G20" s="2">
        <v>66</v>
      </c>
      <c r="H20" s="2">
        <v>138</v>
      </c>
      <c r="I20" s="2">
        <f t="shared" si="0"/>
        <v>69</v>
      </c>
      <c r="J20" s="41">
        <f t="shared" si="1"/>
        <v>135</v>
      </c>
      <c r="K20" s="2">
        <f>0.6*J20</f>
        <v>81</v>
      </c>
      <c r="L20" s="2">
        <v>6</v>
      </c>
      <c r="M20" s="8" t="s">
        <v>45</v>
      </c>
      <c r="N20" s="9" t="s">
        <v>46</v>
      </c>
    </row>
    <row r="21" spans="1:14" s="22" customFormat="1" ht="18.75" customHeight="1">
      <c r="A21" s="9" t="s">
        <v>47</v>
      </c>
      <c r="B21" s="2">
        <v>1999</v>
      </c>
      <c r="C21" s="3">
        <v>51.8</v>
      </c>
      <c r="D21" s="41" t="s">
        <v>36</v>
      </c>
      <c r="E21" s="2" t="s">
        <v>28</v>
      </c>
      <c r="F21" s="2">
        <v>24</v>
      </c>
      <c r="G21" s="2">
        <v>45</v>
      </c>
      <c r="H21" s="2">
        <v>72</v>
      </c>
      <c r="I21" s="2">
        <f t="shared" si="0"/>
        <v>36</v>
      </c>
      <c r="J21" s="41">
        <f t="shared" si="1"/>
        <v>81</v>
      </c>
      <c r="K21" s="2">
        <f>1*J21</f>
        <v>81</v>
      </c>
      <c r="L21" s="2">
        <v>5</v>
      </c>
      <c r="M21" s="6">
        <v>2</v>
      </c>
      <c r="N21" s="9" t="s">
        <v>48</v>
      </c>
    </row>
    <row r="22" spans="1:14" s="22" customFormat="1" ht="18.75" customHeight="1">
      <c r="A22" s="9" t="s">
        <v>49</v>
      </c>
      <c r="B22" s="2">
        <v>2005</v>
      </c>
      <c r="C22" s="3">
        <v>51.2</v>
      </c>
      <c r="D22" s="2" t="s">
        <v>41</v>
      </c>
      <c r="E22" s="2" t="s">
        <v>44</v>
      </c>
      <c r="F22" s="2">
        <v>16</v>
      </c>
      <c r="G22" s="2">
        <v>52</v>
      </c>
      <c r="H22" s="2">
        <v>108</v>
      </c>
      <c r="I22" s="2">
        <f t="shared" si="0"/>
        <v>54</v>
      </c>
      <c r="J22" s="41">
        <f t="shared" si="1"/>
        <v>106</v>
      </c>
      <c r="K22" s="2">
        <f>0.6*J22</f>
        <v>63.599999999999994</v>
      </c>
      <c r="L22" s="2">
        <v>7</v>
      </c>
      <c r="M22" s="8" t="s">
        <v>50</v>
      </c>
      <c r="N22" s="9" t="s">
        <v>46</v>
      </c>
    </row>
    <row r="23" spans="1:14" s="22" customFormat="1" ht="18.75" customHeight="1">
      <c r="A23" s="9" t="s">
        <v>51</v>
      </c>
      <c r="B23" s="2">
        <v>2004</v>
      </c>
      <c r="C23" s="3">
        <v>48.9</v>
      </c>
      <c r="D23" s="41" t="s">
        <v>61</v>
      </c>
      <c r="E23" s="2" t="s">
        <v>28</v>
      </c>
      <c r="F23" s="2">
        <v>16</v>
      </c>
      <c r="G23" s="2">
        <v>51</v>
      </c>
      <c r="H23" s="2">
        <v>80</v>
      </c>
      <c r="I23" s="2">
        <f t="shared" si="0"/>
        <v>40</v>
      </c>
      <c r="J23" s="41">
        <f t="shared" si="1"/>
        <v>91</v>
      </c>
      <c r="K23" s="2">
        <f>0.6*J23</f>
        <v>54.6</v>
      </c>
      <c r="L23" s="2">
        <v>8</v>
      </c>
      <c r="M23" s="8" t="s">
        <v>38</v>
      </c>
      <c r="N23" s="9" t="s">
        <v>48</v>
      </c>
    </row>
    <row r="24" spans="1:14" s="22" customFormat="1" ht="18.75" customHeight="1">
      <c r="A24" s="65" t="s">
        <v>53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s="22" customFormat="1" ht="18.75" customHeight="1">
      <c r="A25" s="9" t="s">
        <v>54</v>
      </c>
      <c r="B25" s="41">
        <v>1995</v>
      </c>
      <c r="C25" s="3">
        <v>65.8</v>
      </c>
      <c r="D25" s="41" t="s">
        <v>36</v>
      </c>
      <c r="E25" s="41" t="s">
        <v>32</v>
      </c>
      <c r="F25" s="41">
        <v>24</v>
      </c>
      <c r="G25" s="41">
        <v>101</v>
      </c>
      <c r="H25" s="41">
        <v>130</v>
      </c>
      <c r="I25" s="41">
        <f t="shared" ref="I25" si="2">H25/2</f>
        <v>65</v>
      </c>
      <c r="J25" s="41">
        <f t="shared" ref="J25" si="3">G25+I25</f>
        <v>166</v>
      </c>
      <c r="K25" s="41">
        <f>1*J25</f>
        <v>166</v>
      </c>
      <c r="L25" s="10" t="s">
        <v>29</v>
      </c>
      <c r="M25" s="8" t="s">
        <v>55</v>
      </c>
      <c r="N25" s="9" t="s">
        <v>30</v>
      </c>
    </row>
    <row r="26" spans="1:14" s="22" customFormat="1" ht="18.75" customHeight="1">
      <c r="A26" s="9" t="s">
        <v>120</v>
      </c>
      <c r="B26" s="2">
        <v>2000</v>
      </c>
      <c r="C26" s="3">
        <v>67.8</v>
      </c>
      <c r="D26" s="2">
        <v>1</v>
      </c>
      <c r="E26" s="41" t="s">
        <v>28</v>
      </c>
      <c r="F26" s="2">
        <v>24</v>
      </c>
      <c r="G26" s="2">
        <v>70</v>
      </c>
      <c r="H26" s="2">
        <v>100</v>
      </c>
      <c r="I26" s="2">
        <f t="shared" ref="I26" si="4">H26/2</f>
        <v>50</v>
      </c>
      <c r="J26" s="41">
        <f t="shared" ref="J26" si="5">G26+I26</f>
        <v>120</v>
      </c>
      <c r="K26" s="2">
        <f>1*J26</f>
        <v>120</v>
      </c>
      <c r="L26" s="10" t="s">
        <v>33</v>
      </c>
      <c r="M26" s="8" t="s">
        <v>55</v>
      </c>
      <c r="N26" s="9" t="s">
        <v>65</v>
      </c>
    </row>
    <row r="27" spans="1:14" s="22" customFormat="1" ht="18.75" customHeight="1">
      <c r="A27" s="65" t="s">
        <v>56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s="22" customFormat="1" ht="18.75" customHeight="1">
      <c r="A28" s="9" t="s">
        <v>57</v>
      </c>
      <c r="B28" s="2">
        <v>1998</v>
      </c>
      <c r="C28" s="3">
        <v>73</v>
      </c>
      <c r="D28" s="2" t="s">
        <v>36</v>
      </c>
      <c r="E28" s="2" t="s">
        <v>32</v>
      </c>
      <c r="F28" s="2">
        <v>32</v>
      </c>
      <c r="G28" s="2">
        <v>71</v>
      </c>
      <c r="H28" s="2">
        <v>80</v>
      </c>
      <c r="I28" s="2">
        <f>H28/2</f>
        <v>40</v>
      </c>
      <c r="J28" s="41">
        <f>G28+I28</f>
        <v>111</v>
      </c>
      <c r="K28" s="2">
        <f>2*J28</f>
        <v>222</v>
      </c>
      <c r="L28" s="10" t="s">
        <v>29</v>
      </c>
      <c r="M28" s="8" t="s">
        <v>36</v>
      </c>
      <c r="N28" s="12" t="s">
        <v>39</v>
      </c>
    </row>
    <row r="29" spans="1:14" s="22" customFormat="1" ht="18.75" customHeight="1">
      <c r="A29" s="9" t="s">
        <v>58</v>
      </c>
      <c r="B29" s="2">
        <v>1997</v>
      </c>
      <c r="C29" s="3">
        <v>71.400000000000006</v>
      </c>
      <c r="D29" s="2" t="s">
        <v>36</v>
      </c>
      <c r="E29" s="2" t="s">
        <v>28</v>
      </c>
      <c r="F29" s="2">
        <v>32</v>
      </c>
      <c r="G29" s="2">
        <v>22</v>
      </c>
      <c r="H29" s="2">
        <v>40</v>
      </c>
      <c r="I29" s="2">
        <f>H29/2</f>
        <v>20</v>
      </c>
      <c r="J29" s="41">
        <f>G29+I29</f>
        <v>42</v>
      </c>
      <c r="K29" s="2">
        <f>2*J29</f>
        <v>84</v>
      </c>
      <c r="L29" s="10" t="s">
        <v>33</v>
      </c>
      <c r="M29" s="8" t="s">
        <v>38</v>
      </c>
      <c r="N29" s="9" t="s">
        <v>59</v>
      </c>
    </row>
    <row r="30" spans="1:14" s="22" customFormat="1" ht="18.75" customHeight="1">
      <c r="A30" s="9" t="s">
        <v>60</v>
      </c>
      <c r="B30" s="2">
        <v>2004</v>
      </c>
      <c r="C30" s="3">
        <v>73</v>
      </c>
      <c r="D30" s="2" t="s">
        <v>61</v>
      </c>
      <c r="E30" s="2" t="s">
        <v>28</v>
      </c>
      <c r="F30" s="2">
        <v>16</v>
      </c>
      <c r="G30" s="2">
        <v>52</v>
      </c>
      <c r="H30" s="2">
        <v>65</v>
      </c>
      <c r="I30" s="2">
        <f>H30/2</f>
        <v>32.5</v>
      </c>
      <c r="J30" s="41">
        <f>G30+I30</f>
        <v>84.5</v>
      </c>
      <c r="K30" s="2">
        <f>0.6*J30</f>
        <v>50.699999999999996</v>
      </c>
      <c r="L30" s="10" t="s">
        <v>37</v>
      </c>
      <c r="M30" s="2" t="s">
        <v>52</v>
      </c>
      <c r="N30" s="9" t="s">
        <v>48</v>
      </c>
    </row>
    <row r="31" spans="1:14" s="22" customFormat="1" ht="18.75" customHeight="1">
      <c r="A31" s="65" t="s">
        <v>62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s="22" customFormat="1" ht="18.75" customHeight="1">
      <c r="A32" s="9" t="s">
        <v>63</v>
      </c>
      <c r="B32" s="2">
        <v>1997</v>
      </c>
      <c r="C32" s="3">
        <v>74.599999999999994</v>
      </c>
      <c r="D32" s="2" t="s">
        <v>36</v>
      </c>
      <c r="E32" s="2" t="s">
        <v>28</v>
      </c>
      <c r="F32" s="2">
        <v>32</v>
      </c>
      <c r="G32" s="2">
        <v>64</v>
      </c>
      <c r="H32" s="2">
        <v>89</v>
      </c>
      <c r="I32" s="2">
        <f>H32/2</f>
        <v>44.5</v>
      </c>
      <c r="J32" s="41">
        <f>G32+I32</f>
        <v>108.5</v>
      </c>
      <c r="K32" s="2">
        <f>2*J32</f>
        <v>217</v>
      </c>
      <c r="L32" s="10" t="s">
        <v>29</v>
      </c>
      <c r="M32" s="8" t="s">
        <v>36</v>
      </c>
      <c r="N32" s="9" t="s">
        <v>59</v>
      </c>
    </row>
    <row r="33" spans="1:18" s="22" customFormat="1" ht="18.75" customHeight="1">
      <c r="A33" s="9" t="s">
        <v>64</v>
      </c>
      <c r="B33" s="2">
        <v>2000</v>
      </c>
      <c r="C33" s="3">
        <v>74.599999999999994</v>
      </c>
      <c r="D33" s="2">
        <v>1</v>
      </c>
      <c r="E33" s="2" t="s">
        <v>28</v>
      </c>
      <c r="F33" s="2">
        <v>16</v>
      </c>
      <c r="G33" s="2">
        <v>151</v>
      </c>
      <c r="H33" s="2">
        <v>230</v>
      </c>
      <c r="I33" s="2">
        <f>H33/2</f>
        <v>115</v>
      </c>
      <c r="J33" s="41">
        <f>G33+I33</f>
        <v>266</v>
      </c>
      <c r="K33" s="2">
        <f>0.6*J33</f>
        <v>159.6</v>
      </c>
      <c r="L33" s="10" t="s">
        <v>33</v>
      </c>
      <c r="M33" s="8" t="s">
        <v>61</v>
      </c>
      <c r="N33" s="9" t="s">
        <v>65</v>
      </c>
    </row>
    <row r="34" spans="1:18" s="22" customFormat="1" ht="18.75" customHeight="1">
      <c r="A34" s="9" t="s">
        <v>66</v>
      </c>
      <c r="B34" s="2">
        <v>1996</v>
      </c>
      <c r="C34" s="3">
        <v>73.599999999999994</v>
      </c>
      <c r="D34" s="2" t="s">
        <v>41</v>
      </c>
      <c r="E34" s="2" t="s">
        <v>32</v>
      </c>
      <c r="F34" s="2">
        <v>24</v>
      </c>
      <c r="G34" s="2">
        <v>80</v>
      </c>
      <c r="H34" s="2">
        <v>138</v>
      </c>
      <c r="I34" s="2">
        <f>H34/2</f>
        <v>69</v>
      </c>
      <c r="J34" s="41">
        <f>G34+I34</f>
        <v>149</v>
      </c>
      <c r="K34" s="2">
        <f>1*J34</f>
        <v>149</v>
      </c>
      <c r="L34" s="10" t="s">
        <v>37</v>
      </c>
      <c r="M34" s="8" t="s">
        <v>42</v>
      </c>
      <c r="N34" s="9" t="s">
        <v>30</v>
      </c>
    </row>
    <row r="35" spans="1:18" s="22" customFormat="1" ht="18.75" customHeight="1">
      <c r="A35" s="9" t="s">
        <v>67</v>
      </c>
      <c r="B35" s="2">
        <v>1997</v>
      </c>
      <c r="C35" s="3">
        <v>74.3</v>
      </c>
      <c r="D35" s="2">
        <v>1</v>
      </c>
      <c r="E35" s="2" t="s">
        <v>32</v>
      </c>
      <c r="F35" s="2">
        <v>32</v>
      </c>
      <c r="G35" s="2">
        <v>20</v>
      </c>
      <c r="H35" s="2">
        <v>75</v>
      </c>
      <c r="I35" s="2">
        <f>H35/2</f>
        <v>37.5</v>
      </c>
      <c r="J35" s="41">
        <f>G35+I35</f>
        <v>57.5</v>
      </c>
      <c r="K35" s="2">
        <f>2*J35</f>
        <v>115</v>
      </c>
      <c r="L35" s="2">
        <v>4</v>
      </c>
      <c r="M35" s="8" t="s">
        <v>38</v>
      </c>
      <c r="N35" s="9" t="s">
        <v>34</v>
      </c>
    </row>
    <row r="36" spans="1:18" s="22" customFormat="1" ht="18.75" customHeight="1">
      <c r="A36" s="66" t="s">
        <v>68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8" s="22" customFormat="1" ht="18.75" customHeight="1">
      <c r="A37" s="9" t="s">
        <v>69</v>
      </c>
      <c r="B37" s="2">
        <v>1997</v>
      </c>
      <c r="C37" s="3">
        <v>84</v>
      </c>
      <c r="D37" s="2" t="s">
        <v>36</v>
      </c>
      <c r="E37" s="2" t="s">
        <v>32</v>
      </c>
      <c r="F37" s="2">
        <v>32</v>
      </c>
      <c r="G37" s="13">
        <v>69</v>
      </c>
      <c r="H37" s="13">
        <v>61</v>
      </c>
      <c r="I37" s="2">
        <f>H37/2</f>
        <v>30.5</v>
      </c>
      <c r="J37" s="41">
        <f>G37+I37</f>
        <v>99.5</v>
      </c>
      <c r="K37" s="2">
        <f>2*J37</f>
        <v>199</v>
      </c>
      <c r="L37" s="1" t="s">
        <v>29</v>
      </c>
      <c r="M37" s="15" t="s">
        <v>38</v>
      </c>
      <c r="N37" s="9" t="s">
        <v>30</v>
      </c>
    </row>
    <row r="38" spans="1:18" s="22" customFormat="1" ht="18.75" customHeight="1">
      <c r="A38" s="9" t="s">
        <v>70</v>
      </c>
      <c r="B38" s="2">
        <v>1998</v>
      </c>
      <c r="C38" s="3">
        <v>83.6</v>
      </c>
      <c r="D38" s="2" t="s">
        <v>41</v>
      </c>
      <c r="E38" s="2" t="s">
        <v>32</v>
      </c>
      <c r="F38" s="2">
        <v>32</v>
      </c>
      <c r="G38" s="13">
        <v>34</v>
      </c>
      <c r="H38" s="13">
        <v>93</v>
      </c>
      <c r="I38" s="2">
        <f>H38/2</f>
        <v>46.5</v>
      </c>
      <c r="J38" s="41">
        <f>G38+I38</f>
        <v>80.5</v>
      </c>
      <c r="K38" s="2">
        <f>2*J38</f>
        <v>161</v>
      </c>
      <c r="L38" s="1" t="s">
        <v>33</v>
      </c>
      <c r="M38" s="15" t="s">
        <v>38</v>
      </c>
      <c r="N38" s="9" t="s">
        <v>34</v>
      </c>
    </row>
    <row r="39" spans="1:18" s="22" customFormat="1" ht="18.75" customHeight="1">
      <c r="A39" s="9" t="s">
        <v>71</v>
      </c>
      <c r="B39" s="2">
        <v>1996</v>
      </c>
      <c r="C39" s="3">
        <v>83.9</v>
      </c>
      <c r="D39" s="2">
        <v>2</v>
      </c>
      <c r="E39" s="2" t="s">
        <v>32</v>
      </c>
      <c r="F39" s="2">
        <v>24</v>
      </c>
      <c r="G39" s="13">
        <v>94</v>
      </c>
      <c r="H39" s="13">
        <v>111</v>
      </c>
      <c r="I39" s="2">
        <f>H39/2</f>
        <v>55.5</v>
      </c>
      <c r="J39" s="41">
        <f>G39+I39</f>
        <v>149.5</v>
      </c>
      <c r="K39" s="2">
        <f>1*J39</f>
        <v>149.5</v>
      </c>
      <c r="L39" s="1" t="s">
        <v>37</v>
      </c>
      <c r="M39" s="15" t="s">
        <v>42</v>
      </c>
      <c r="N39" s="9" t="s">
        <v>34</v>
      </c>
    </row>
    <row r="40" spans="1:18" s="22" customFormat="1" ht="18.75" customHeight="1">
      <c r="A40" s="9" t="s">
        <v>72</v>
      </c>
      <c r="B40" s="2">
        <v>1997</v>
      </c>
      <c r="C40" s="3">
        <v>81.599999999999994</v>
      </c>
      <c r="D40" s="2">
        <v>2</v>
      </c>
      <c r="E40" s="2" t="s">
        <v>32</v>
      </c>
      <c r="F40" s="2">
        <v>24</v>
      </c>
      <c r="G40" s="2">
        <v>96</v>
      </c>
      <c r="H40" s="2">
        <v>94</v>
      </c>
      <c r="I40" s="2">
        <f>H40/2</f>
        <v>47</v>
      </c>
      <c r="J40" s="41">
        <f>G40+I40</f>
        <v>143</v>
      </c>
      <c r="K40" s="2">
        <f>1*J40</f>
        <v>143</v>
      </c>
      <c r="L40" s="2">
        <v>4</v>
      </c>
      <c r="M40" s="8" t="s">
        <v>42</v>
      </c>
      <c r="N40" s="9" t="s">
        <v>34</v>
      </c>
    </row>
    <row r="41" spans="1:18" s="22" customFormat="1" ht="18.75" customHeight="1">
      <c r="A41" s="67" t="s">
        <v>73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8" s="22" customFormat="1" ht="18.75" customHeight="1">
      <c r="A42" s="9" t="s">
        <v>74</v>
      </c>
      <c r="B42" s="2">
        <v>1994</v>
      </c>
      <c r="C42" s="3">
        <v>94.5</v>
      </c>
      <c r="D42" s="2" t="s">
        <v>36</v>
      </c>
      <c r="E42" s="2" t="s">
        <v>32</v>
      </c>
      <c r="F42" s="2">
        <v>32</v>
      </c>
      <c r="G42" s="13">
        <v>85</v>
      </c>
      <c r="H42" s="13">
        <v>92</v>
      </c>
      <c r="I42" s="2">
        <f>H42/2</f>
        <v>46</v>
      </c>
      <c r="J42" s="41">
        <f>G42+I42</f>
        <v>131</v>
      </c>
      <c r="K42" s="2">
        <f>2*J42</f>
        <v>262</v>
      </c>
      <c r="L42" s="1" t="s">
        <v>29</v>
      </c>
      <c r="M42" s="15" t="s">
        <v>36</v>
      </c>
      <c r="N42" s="9" t="s">
        <v>30</v>
      </c>
    </row>
    <row r="43" spans="1:18" s="22" customFormat="1" ht="18.75" customHeight="1">
      <c r="A43" s="9" t="s">
        <v>75</v>
      </c>
      <c r="B43" s="17">
        <v>1995</v>
      </c>
      <c r="C43" s="18">
        <v>88.2</v>
      </c>
      <c r="D43" s="2" t="s">
        <v>41</v>
      </c>
      <c r="E43" s="2" t="s">
        <v>32</v>
      </c>
      <c r="F43" s="17">
        <v>24</v>
      </c>
      <c r="G43" s="19">
        <v>100</v>
      </c>
      <c r="H43" s="19">
        <v>123</v>
      </c>
      <c r="I43" s="2">
        <f>H43/2</f>
        <v>61.5</v>
      </c>
      <c r="J43" s="41">
        <f>G43+I43</f>
        <v>161.5</v>
      </c>
      <c r="K43" s="2">
        <f>1*J43</f>
        <v>161.5</v>
      </c>
      <c r="L43" s="20" t="s">
        <v>33</v>
      </c>
      <c r="M43" s="8" t="s">
        <v>42</v>
      </c>
      <c r="N43" s="9" t="s">
        <v>30</v>
      </c>
    </row>
    <row r="44" spans="1:18" s="22" customFormat="1" ht="18.75" customHeight="1">
      <c r="A44" s="9" t="s">
        <v>76</v>
      </c>
      <c r="B44" s="17">
        <v>1996</v>
      </c>
      <c r="C44" s="18">
        <v>94</v>
      </c>
      <c r="D44" s="2" t="s">
        <v>41</v>
      </c>
      <c r="E44" s="2" t="s">
        <v>32</v>
      </c>
      <c r="F44" s="17">
        <v>24</v>
      </c>
      <c r="G44" s="19">
        <v>64</v>
      </c>
      <c r="H44" s="19">
        <v>144</v>
      </c>
      <c r="I44" s="2">
        <f>H44/2</f>
        <v>72</v>
      </c>
      <c r="J44" s="41">
        <f>G44+I44</f>
        <v>136</v>
      </c>
      <c r="K44" s="2">
        <f>1*J44</f>
        <v>136</v>
      </c>
      <c r="L44" s="20" t="s">
        <v>37</v>
      </c>
      <c r="M44" s="8" t="s">
        <v>77</v>
      </c>
      <c r="N44" s="9" t="s">
        <v>34</v>
      </c>
    </row>
    <row r="45" spans="1:18" s="22" customFormat="1" ht="18.75" customHeight="1">
      <c r="A45" s="9" t="s">
        <v>78</v>
      </c>
      <c r="B45" s="2">
        <v>1997</v>
      </c>
      <c r="C45" s="3">
        <v>89.6</v>
      </c>
      <c r="D45" s="2" t="s">
        <v>41</v>
      </c>
      <c r="E45" s="2" t="s">
        <v>28</v>
      </c>
      <c r="F45" s="2">
        <v>24</v>
      </c>
      <c r="G45" s="13">
        <v>48</v>
      </c>
      <c r="H45" s="13">
        <v>84</v>
      </c>
      <c r="I45" s="2">
        <f>H45/2</f>
        <v>42</v>
      </c>
      <c r="J45" s="41">
        <f>G45+I45</f>
        <v>90</v>
      </c>
      <c r="K45" s="2">
        <f>1*J45</f>
        <v>90</v>
      </c>
      <c r="L45" s="13">
        <v>4</v>
      </c>
      <c r="M45" s="15" t="s">
        <v>79</v>
      </c>
      <c r="N45" s="9" t="s">
        <v>59</v>
      </c>
    </row>
    <row r="46" spans="1:18" s="22" customFormat="1" ht="18.75" customHeight="1">
      <c r="A46" s="9" t="s">
        <v>80</v>
      </c>
      <c r="B46" s="2">
        <v>2000</v>
      </c>
      <c r="C46" s="3">
        <v>93.2</v>
      </c>
      <c r="D46" s="2" t="s">
        <v>41</v>
      </c>
      <c r="E46" s="2" t="s">
        <v>28</v>
      </c>
      <c r="F46" s="2">
        <v>16</v>
      </c>
      <c r="G46" s="13">
        <v>59</v>
      </c>
      <c r="H46" s="13">
        <v>80</v>
      </c>
      <c r="I46" s="2">
        <f>H46/2</f>
        <v>40</v>
      </c>
      <c r="J46" s="41">
        <f>G46+I46</f>
        <v>99</v>
      </c>
      <c r="K46" s="2">
        <f>J46*0.6</f>
        <v>59.4</v>
      </c>
      <c r="L46" s="13">
        <v>5</v>
      </c>
      <c r="M46" s="15" t="s">
        <v>81</v>
      </c>
      <c r="N46" s="9" t="s">
        <v>30</v>
      </c>
    </row>
    <row r="47" spans="1:18" s="22" customFormat="1" ht="18.75" customHeight="1">
      <c r="A47" s="65" t="s">
        <v>82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8" s="23" customFormat="1" ht="18.75" customHeight="1">
      <c r="A48" s="9" t="s">
        <v>83</v>
      </c>
      <c r="B48" s="2">
        <v>1985</v>
      </c>
      <c r="C48" s="3">
        <v>101</v>
      </c>
      <c r="D48" s="2" t="s">
        <v>84</v>
      </c>
      <c r="E48" s="2" t="s">
        <v>28</v>
      </c>
      <c r="F48" s="2">
        <v>32</v>
      </c>
      <c r="G48" s="2">
        <v>92</v>
      </c>
      <c r="H48" s="2">
        <v>113</v>
      </c>
      <c r="I48" s="2">
        <f t="shared" ref="I48:I53" si="6">H48/2</f>
        <v>56.5</v>
      </c>
      <c r="J48" s="41">
        <f t="shared" ref="J48:J53" si="7">G48+I48</f>
        <v>148.5</v>
      </c>
      <c r="K48" s="2">
        <f>2*J48</f>
        <v>297</v>
      </c>
      <c r="L48" s="10" t="s">
        <v>29</v>
      </c>
      <c r="M48" s="2" t="s">
        <v>36</v>
      </c>
      <c r="N48" s="9" t="s">
        <v>65</v>
      </c>
      <c r="O48" s="22"/>
      <c r="P48" s="22"/>
      <c r="Q48" s="22"/>
      <c r="R48" s="22"/>
    </row>
    <row r="49" spans="1:18" s="22" customFormat="1" ht="18.75" customHeight="1">
      <c r="A49" s="9" t="s">
        <v>85</v>
      </c>
      <c r="B49" s="2">
        <v>1995</v>
      </c>
      <c r="C49" s="3">
        <v>107.3</v>
      </c>
      <c r="D49" s="2" t="s">
        <v>27</v>
      </c>
      <c r="E49" s="2" t="s">
        <v>32</v>
      </c>
      <c r="F49" s="2">
        <v>24</v>
      </c>
      <c r="G49" s="13">
        <v>141</v>
      </c>
      <c r="H49" s="13">
        <v>188</v>
      </c>
      <c r="I49" s="2">
        <f t="shared" si="6"/>
        <v>94</v>
      </c>
      <c r="J49" s="41">
        <f t="shared" si="7"/>
        <v>235</v>
      </c>
      <c r="K49" s="2">
        <f>1*J49</f>
        <v>235</v>
      </c>
      <c r="L49" s="1" t="s">
        <v>33</v>
      </c>
      <c r="M49" s="15" t="s">
        <v>55</v>
      </c>
      <c r="N49" s="9" t="s">
        <v>30</v>
      </c>
    </row>
    <row r="50" spans="1:18" s="22" customFormat="1" ht="18.75" customHeight="1">
      <c r="A50" s="9" t="s">
        <v>86</v>
      </c>
      <c r="B50" s="2">
        <v>1977</v>
      </c>
      <c r="C50" s="3">
        <v>111.5</v>
      </c>
      <c r="D50" s="2">
        <v>1</v>
      </c>
      <c r="E50" s="7" t="s">
        <v>32</v>
      </c>
      <c r="F50" s="2">
        <v>24</v>
      </c>
      <c r="G50" s="13">
        <v>110</v>
      </c>
      <c r="H50" s="13">
        <v>146</v>
      </c>
      <c r="I50" s="2">
        <f t="shared" si="6"/>
        <v>73</v>
      </c>
      <c r="J50" s="41">
        <f t="shared" si="7"/>
        <v>183</v>
      </c>
      <c r="K50" s="2">
        <f>1*J50</f>
        <v>183</v>
      </c>
      <c r="L50" s="1" t="s">
        <v>37</v>
      </c>
      <c r="M50" s="15" t="s">
        <v>55</v>
      </c>
      <c r="N50" s="9" t="s">
        <v>59</v>
      </c>
    </row>
    <row r="51" spans="1:18" s="22" customFormat="1" ht="18.75" customHeight="1">
      <c r="A51" s="9" t="s">
        <v>87</v>
      </c>
      <c r="B51" s="2">
        <v>1997</v>
      </c>
      <c r="C51" s="3">
        <v>101.2</v>
      </c>
      <c r="D51" s="2" t="s">
        <v>41</v>
      </c>
      <c r="E51" s="2" t="s">
        <v>32</v>
      </c>
      <c r="F51" s="2">
        <v>24</v>
      </c>
      <c r="G51" s="2">
        <v>78</v>
      </c>
      <c r="H51" s="2">
        <v>133</v>
      </c>
      <c r="I51" s="2">
        <f t="shared" si="6"/>
        <v>66.5</v>
      </c>
      <c r="J51" s="41">
        <f t="shared" si="7"/>
        <v>144.5</v>
      </c>
      <c r="K51" s="2">
        <f>1*J51</f>
        <v>144.5</v>
      </c>
      <c r="L51" s="2">
        <v>4</v>
      </c>
      <c r="M51" s="2" t="s">
        <v>77</v>
      </c>
      <c r="N51" s="9" t="s">
        <v>30</v>
      </c>
    </row>
    <row r="52" spans="1:18" s="22" customFormat="1" ht="18.75" customHeight="1">
      <c r="A52" s="9" t="s">
        <v>88</v>
      </c>
      <c r="B52" s="2">
        <v>1999</v>
      </c>
      <c r="C52" s="2">
        <v>95.5</v>
      </c>
      <c r="D52" s="2" t="s">
        <v>41</v>
      </c>
      <c r="E52" s="2" t="s">
        <v>32</v>
      </c>
      <c r="F52" s="2">
        <v>16</v>
      </c>
      <c r="G52" s="2">
        <v>107</v>
      </c>
      <c r="H52" s="2">
        <v>121</v>
      </c>
      <c r="I52" s="2">
        <f t="shared" si="6"/>
        <v>60.5</v>
      </c>
      <c r="J52" s="41">
        <f t="shared" si="7"/>
        <v>167.5</v>
      </c>
      <c r="K52" s="2">
        <f>J52*0.6</f>
        <v>100.5</v>
      </c>
      <c r="L52" s="2">
        <v>5</v>
      </c>
      <c r="M52" s="2" t="s">
        <v>89</v>
      </c>
      <c r="N52" s="9" t="s">
        <v>34</v>
      </c>
      <c r="O52" s="23"/>
      <c r="P52" s="23"/>
      <c r="Q52" s="23"/>
      <c r="R52" s="23"/>
    </row>
    <row r="53" spans="1:18" s="22" customFormat="1" ht="18.75" customHeight="1">
      <c r="A53" s="9" t="s">
        <v>90</v>
      </c>
      <c r="B53" s="2">
        <v>1975</v>
      </c>
      <c r="C53" s="3">
        <v>99</v>
      </c>
      <c r="D53" s="2" t="s">
        <v>41</v>
      </c>
      <c r="E53" s="2" t="s">
        <v>32</v>
      </c>
      <c r="F53" s="2">
        <v>24</v>
      </c>
      <c r="G53" s="2">
        <v>31</v>
      </c>
      <c r="H53" s="2">
        <v>70</v>
      </c>
      <c r="I53" s="2">
        <f t="shared" si="6"/>
        <v>35</v>
      </c>
      <c r="J53" s="41">
        <f t="shared" si="7"/>
        <v>66</v>
      </c>
      <c r="K53" s="2">
        <f>1*J53</f>
        <v>66</v>
      </c>
      <c r="L53" s="2">
        <v>6</v>
      </c>
      <c r="M53" s="2" t="s">
        <v>38</v>
      </c>
      <c r="N53" s="9" t="s">
        <v>91</v>
      </c>
    </row>
    <row r="54" spans="1:18" s="22" customFormat="1" ht="18.75" customHeight="1">
      <c r="A54" s="66" t="s">
        <v>92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8" s="22" customFormat="1" ht="18.75" customHeight="1">
      <c r="A55" s="65" t="s">
        <v>56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8" s="22" customFormat="1" ht="18.75" customHeight="1">
      <c r="A56" s="9" t="s">
        <v>93</v>
      </c>
      <c r="B56" s="2">
        <v>1998</v>
      </c>
      <c r="C56" s="3">
        <v>73</v>
      </c>
      <c r="D56" s="2" t="s">
        <v>36</v>
      </c>
      <c r="E56" s="35" t="s">
        <v>94</v>
      </c>
      <c r="F56" s="2">
        <v>24</v>
      </c>
      <c r="G56" s="13">
        <v>82</v>
      </c>
      <c r="H56" s="13"/>
      <c r="I56" s="13"/>
      <c r="J56" s="42"/>
      <c r="K56" s="14">
        <f>1*G56</f>
        <v>82</v>
      </c>
      <c r="L56" s="1" t="s">
        <v>29</v>
      </c>
      <c r="M56" s="15" t="s">
        <v>55</v>
      </c>
      <c r="N56" s="16" t="s">
        <v>59</v>
      </c>
    </row>
    <row r="57" spans="1:18" s="22" customFormat="1" ht="18.75" customHeight="1">
      <c r="A57" s="9" t="s">
        <v>95</v>
      </c>
      <c r="B57" s="13">
        <v>1997</v>
      </c>
      <c r="C57" s="14">
        <v>60.4</v>
      </c>
      <c r="D57" s="13">
        <v>1</v>
      </c>
      <c r="E57" s="13" t="s">
        <v>28</v>
      </c>
      <c r="F57" s="13">
        <v>16</v>
      </c>
      <c r="G57" s="13">
        <v>55</v>
      </c>
      <c r="H57" s="13"/>
      <c r="I57" s="13"/>
      <c r="J57" s="42"/>
      <c r="K57" s="14">
        <f>0.6*G57</f>
        <v>33</v>
      </c>
      <c r="L57" s="1" t="s">
        <v>33</v>
      </c>
      <c r="M57" s="15" t="s">
        <v>96</v>
      </c>
      <c r="N57" s="16" t="s">
        <v>59</v>
      </c>
    </row>
    <row r="58" spans="1:18" s="22" customFormat="1" ht="19.5" customHeight="1">
      <c r="A58" s="65" t="s">
        <v>97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8" s="22" customFormat="1" ht="18.75" customHeight="1">
      <c r="A59" s="9" t="s">
        <v>98</v>
      </c>
      <c r="B59" s="2">
        <v>1992</v>
      </c>
      <c r="C59" s="3">
        <v>94</v>
      </c>
      <c r="D59" s="2" t="s">
        <v>27</v>
      </c>
      <c r="E59" s="2" t="s">
        <v>28</v>
      </c>
      <c r="F59" s="2">
        <v>32</v>
      </c>
      <c r="G59" s="13">
        <v>70</v>
      </c>
      <c r="H59" s="13"/>
      <c r="I59" s="13"/>
      <c r="J59" s="42"/>
      <c r="K59" s="14">
        <f>1.5*G59</f>
        <v>105</v>
      </c>
      <c r="L59" s="1" t="s">
        <v>29</v>
      </c>
      <c r="M59" s="15" t="s">
        <v>27</v>
      </c>
      <c r="N59" s="16" t="s">
        <v>59</v>
      </c>
    </row>
    <row r="60" spans="1:18" s="22" customFormat="1" ht="18.75" customHeight="1">
      <c r="A60" s="9" t="s">
        <v>99</v>
      </c>
      <c r="B60" s="13">
        <v>1995</v>
      </c>
      <c r="C60" s="14">
        <v>78.7</v>
      </c>
      <c r="D60" s="13">
        <v>1</v>
      </c>
      <c r="E60" s="13" t="s">
        <v>32</v>
      </c>
      <c r="F60" s="13">
        <v>32</v>
      </c>
      <c r="G60" s="13">
        <v>36</v>
      </c>
      <c r="H60" s="13"/>
      <c r="I60" s="13"/>
      <c r="J60" s="42"/>
      <c r="K60" s="14">
        <f>1.5*G60</f>
        <v>54</v>
      </c>
      <c r="L60" s="1" t="s">
        <v>33</v>
      </c>
      <c r="M60" s="15" t="s">
        <v>38</v>
      </c>
      <c r="N60" s="16" t="s">
        <v>34</v>
      </c>
    </row>
    <row r="61" spans="1:18" s="22" customFormat="1" ht="18.75" customHeight="1">
      <c r="A61" s="9" t="s">
        <v>100</v>
      </c>
      <c r="B61" s="13">
        <v>1975</v>
      </c>
      <c r="C61" s="14">
        <v>99.85</v>
      </c>
      <c r="D61" s="13">
        <v>1</v>
      </c>
      <c r="E61" s="13" t="s">
        <v>101</v>
      </c>
      <c r="F61" s="13">
        <v>16</v>
      </c>
      <c r="G61" s="13">
        <v>86</v>
      </c>
      <c r="H61" s="13"/>
      <c r="I61" s="13"/>
      <c r="J61" s="42"/>
      <c r="K61" s="14">
        <f>0.6*G61</f>
        <v>51.6</v>
      </c>
      <c r="L61" s="1" t="s">
        <v>37</v>
      </c>
      <c r="M61" s="15" t="s">
        <v>61</v>
      </c>
      <c r="N61" s="16" t="s">
        <v>102</v>
      </c>
    </row>
    <row r="62" spans="1:18" s="22" customFormat="1" ht="18.75" customHeight="1">
      <c r="A62" s="66" t="s">
        <v>103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8" s="22" customFormat="1" ht="18.75" customHeight="1">
      <c r="A63" s="65" t="s">
        <v>25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43"/>
    </row>
    <row r="64" spans="1:18" s="22" customFormat="1" ht="18.75" customHeight="1">
      <c r="A64" s="9" t="s">
        <v>104</v>
      </c>
      <c r="B64" s="2">
        <v>1997</v>
      </c>
      <c r="C64" s="3">
        <v>58</v>
      </c>
      <c r="D64" s="2" t="s">
        <v>36</v>
      </c>
      <c r="E64" s="2" t="s">
        <v>105</v>
      </c>
      <c r="F64" s="2">
        <v>24</v>
      </c>
      <c r="G64" s="2"/>
      <c r="H64" s="2"/>
      <c r="I64" s="2"/>
      <c r="J64" s="41">
        <v>70</v>
      </c>
      <c r="K64" s="2">
        <f>1*J64</f>
        <v>70</v>
      </c>
      <c r="L64" s="10" t="s">
        <v>29</v>
      </c>
      <c r="M64" s="8" t="s">
        <v>36</v>
      </c>
      <c r="N64" s="9" t="s">
        <v>65</v>
      </c>
    </row>
    <row r="65" spans="1:14" s="22" customFormat="1" ht="18.75" customHeight="1">
      <c r="A65" s="9" t="s">
        <v>106</v>
      </c>
      <c r="B65" s="2">
        <v>1996</v>
      </c>
      <c r="C65" s="3">
        <v>62.4</v>
      </c>
      <c r="D65" s="2">
        <v>1</v>
      </c>
      <c r="E65" s="2" t="s">
        <v>28</v>
      </c>
      <c r="F65" s="2">
        <v>16</v>
      </c>
      <c r="G65" s="2"/>
      <c r="H65" s="2"/>
      <c r="I65" s="2"/>
      <c r="J65" s="41">
        <v>117</v>
      </c>
      <c r="K65" s="2">
        <f>0.5*J65</f>
        <v>58.5</v>
      </c>
      <c r="L65" s="10" t="s">
        <v>33</v>
      </c>
      <c r="M65" s="8" t="s">
        <v>55</v>
      </c>
      <c r="N65" s="9" t="s">
        <v>59</v>
      </c>
    </row>
    <row r="66" spans="1:14" s="22" customFormat="1" ht="18.75" customHeight="1">
      <c r="A66" s="65" t="s">
        <v>107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s="22" customFormat="1" ht="18.75" customHeight="1">
      <c r="A67" s="9" t="s">
        <v>108</v>
      </c>
      <c r="B67" s="2">
        <v>1985</v>
      </c>
      <c r="C67" s="3">
        <v>67.5</v>
      </c>
      <c r="D67" s="2" t="s">
        <v>36</v>
      </c>
      <c r="E67" s="2" t="s">
        <v>105</v>
      </c>
      <c r="F67" s="2">
        <v>24</v>
      </c>
      <c r="G67" s="2"/>
      <c r="H67" s="2"/>
      <c r="I67" s="2"/>
      <c r="J67" s="41">
        <v>148</v>
      </c>
      <c r="K67" s="2">
        <f t="shared" ref="K67" si="8">1*J67</f>
        <v>148</v>
      </c>
      <c r="L67" s="10" t="s">
        <v>29</v>
      </c>
      <c r="M67" s="8" t="s">
        <v>119</v>
      </c>
      <c r="N67" s="9" t="s">
        <v>65</v>
      </c>
    </row>
    <row r="68" spans="1:14" s="22" customFormat="1" ht="18.75" customHeight="1">
      <c r="A68" s="44"/>
      <c r="B68" s="44"/>
      <c r="C68" s="45"/>
      <c r="D68" s="44"/>
      <c r="E68" s="44"/>
      <c r="F68" s="44"/>
      <c r="G68" s="44"/>
      <c r="H68" s="44"/>
      <c r="I68" s="44"/>
      <c r="J68" s="48"/>
      <c r="K68" s="44"/>
      <c r="L68" s="44"/>
      <c r="M68" s="49"/>
      <c r="N68" s="44"/>
    </row>
    <row r="69" spans="1:14" s="22" customFormat="1" ht="18.75" customHeight="1">
      <c r="A69" s="24" t="s">
        <v>109</v>
      </c>
      <c r="B69" s="70" t="s">
        <v>110</v>
      </c>
      <c r="C69" s="70"/>
      <c r="D69" s="70"/>
      <c r="E69" s="25"/>
      <c r="F69" s="71" t="s">
        <v>112</v>
      </c>
      <c r="G69" s="70"/>
      <c r="H69" s="70"/>
      <c r="I69" s="28"/>
      <c r="J69" s="72" t="s">
        <v>113</v>
      </c>
      <c r="K69" s="72"/>
      <c r="L69" s="72"/>
      <c r="M69" s="30"/>
      <c r="N69" s="24"/>
    </row>
    <row r="70" spans="1:14" s="22" customFormat="1" ht="18.75" customHeight="1">
      <c r="A70" s="24"/>
      <c r="B70" s="46"/>
      <c r="C70" s="46"/>
      <c r="D70" s="46"/>
      <c r="E70" s="25"/>
      <c r="F70" s="46"/>
      <c r="G70" s="46"/>
      <c r="H70" s="46"/>
      <c r="I70" s="28"/>
      <c r="J70" s="50"/>
      <c r="K70" s="46"/>
      <c r="L70" s="46"/>
      <c r="M70" s="30"/>
      <c r="N70" s="24"/>
    </row>
    <row r="71" spans="1:14" s="22" customFormat="1" ht="18.75" customHeight="1">
      <c r="A71" s="24"/>
      <c r="B71" s="70" t="s">
        <v>111</v>
      </c>
      <c r="C71" s="70"/>
      <c r="D71" s="70"/>
      <c r="E71" s="25"/>
      <c r="F71" s="72" t="s">
        <v>114</v>
      </c>
      <c r="G71" s="72"/>
      <c r="H71" s="72"/>
      <c r="I71" s="28"/>
      <c r="J71" s="73"/>
      <c r="K71" s="74"/>
      <c r="L71" s="74"/>
      <c r="M71" s="30"/>
      <c r="N71" s="24"/>
    </row>
    <row r="72" spans="1:14" s="22" customFormat="1" ht="18.75" customHeight="1">
      <c r="A72" s="24"/>
      <c r="B72" s="24"/>
      <c r="C72" s="24"/>
      <c r="D72" s="24"/>
      <c r="E72" s="25"/>
      <c r="F72" s="24"/>
      <c r="G72" s="24"/>
      <c r="H72" s="24"/>
      <c r="I72" s="28"/>
      <c r="J72" s="51"/>
      <c r="K72" s="52"/>
      <c r="L72" s="52"/>
      <c r="M72" s="30"/>
      <c r="N72" s="24"/>
    </row>
    <row r="73" spans="1:14" s="22" customFormat="1" ht="18.75" customHeight="1">
      <c r="A73" s="24"/>
      <c r="B73" s="72" t="s">
        <v>115</v>
      </c>
      <c r="C73" s="72"/>
      <c r="D73" s="72"/>
      <c r="E73" s="25"/>
      <c r="F73" s="72" t="s">
        <v>116</v>
      </c>
      <c r="G73" s="72"/>
      <c r="H73" s="72"/>
      <c r="I73" s="28"/>
      <c r="J73" s="75"/>
      <c r="K73" s="72"/>
      <c r="L73" s="72"/>
      <c r="M73" s="30"/>
      <c r="N73" s="24"/>
    </row>
    <row r="74" spans="1:14" s="22" customFormat="1">
      <c r="A74" s="24"/>
      <c r="B74" s="24"/>
      <c r="C74" s="47"/>
      <c r="D74" s="24"/>
      <c r="E74" s="25"/>
      <c r="F74" s="24"/>
      <c r="G74" s="24"/>
      <c r="H74" s="24"/>
      <c r="I74" s="28"/>
      <c r="J74" s="53"/>
      <c r="K74" s="54"/>
      <c r="L74" s="54"/>
      <c r="M74" s="30"/>
      <c r="N74" s="24"/>
    </row>
    <row r="75" spans="1:14" s="22" customFormat="1">
      <c r="A75" s="24" t="s">
        <v>121</v>
      </c>
      <c r="B75" s="72" t="s">
        <v>117</v>
      </c>
      <c r="C75" s="72"/>
      <c r="D75" s="72"/>
      <c r="E75" s="25"/>
      <c r="F75" s="72" t="s">
        <v>122</v>
      </c>
      <c r="G75" s="72"/>
      <c r="H75" s="72"/>
      <c r="I75" s="28"/>
      <c r="J75" s="73" t="s">
        <v>118</v>
      </c>
      <c r="K75" s="74"/>
      <c r="L75" s="74"/>
      <c r="M75" s="30"/>
      <c r="N75" s="24"/>
    </row>
    <row r="76" spans="1:14" s="22" customFormat="1">
      <c r="A76" s="24"/>
      <c r="B76" s="25"/>
      <c r="C76" s="26"/>
      <c r="D76" s="27"/>
      <c r="E76" s="25"/>
      <c r="F76" s="25"/>
      <c r="G76" s="25"/>
      <c r="H76" s="25"/>
      <c r="I76" s="28"/>
      <c r="J76" s="29"/>
      <c r="K76" s="28"/>
      <c r="L76" s="25"/>
      <c r="M76" s="30"/>
      <c r="N76" s="24"/>
    </row>
    <row r="77" spans="1:14" s="22" customFormat="1">
      <c r="A77" s="24"/>
      <c r="B77" s="25"/>
      <c r="C77" s="26"/>
      <c r="D77" s="27"/>
      <c r="E77" s="25"/>
      <c r="F77" s="25"/>
      <c r="G77" s="25"/>
      <c r="H77" s="25"/>
      <c r="I77" s="28"/>
      <c r="J77" s="29"/>
      <c r="K77" s="28"/>
      <c r="L77" s="25"/>
      <c r="M77" s="30"/>
      <c r="N77" s="24"/>
    </row>
    <row r="78" spans="1:14" s="22" customFormat="1">
      <c r="A78" s="24"/>
      <c r="B78" s="25"/>
      <c r="C78" s="26"/>
      <c r="D78" s="27"/>
      <c r="E78" s="25"/>
      <c r="F78" s="25"/>
      <c r="G78" s="25"/>
      <c r="H78" s="25"/>
      <c r="I78" s="28"/>
      <c r="J78" s="29"/>
      <c r="K78" s="28"/>
      <c r="L78" s="25"/>
      <c r="M78" s="30"/>
      <c r="N78" s="24"/>
    </row>
    <row r="79" spans="1:14" s="22" customFormat="1">
      <c r="A79" s="24"/>
      <c r="B79" s="25"/>
      <c r="C79" s="26"/>
      <c r="D79" s="27"/>
      <c r="E79" s="25"/>
      <c r="F79" s="25"/>
      <c r="G79" s="25"/>
      <c r="H79" s="25"/>
      <c r="I79" s="28"/>
      <c r="J79" s="29"/>
      <c r="K79" s="28"/>
      <c r="L79" s="25"/>
      <c r="M79" s="30"/>
      <c r="N79" s="24"/>
    </row>
    <row r="80" spans="1:14" s="22" customFormat="1">
      <c r="A80" s="24"/>
      <c r="B80" s="25"/>
      <c r="C80" s="26"/>
      <c r="D80" s="27"/>
      <c r="E80" s="25"/>
      <c r="F80" s="25"/>
      <c r="G80" s="25"/>
      <c r="H80" s="25"/>
      <c r="I80" s="28"/>
      <c r="J80" s="29"/>
      <c r="K80" s="28"/>
      <c r="L80" s="25"/>
      <c r="M80" s="30"/>
      <c r="N80" s="24"/>
    </row>
    <row r="81" spans="1:16" s="22" customFormat="1">
      <c r="A81" s="24"/>
      <c r="B81" s="25"/>
      <c r="C81" s="26"/>
      <c r="D81" s="27"/>
      <c r="E81" s="25"/>
      <c r="F81" s="25"/>
      <c r="G81" s="25"/>
      <c r="H81" s="25"/>
      <c r="I81" s="28"/>
      <c r="J81" s="29"/>
      <c r="K81" s="28"/>
      <c r="L81" s="25"/>
      <c r="M81" s="30"/>
      <c r="N81" s="24"/>
    </row>
    <row r="82" spans="1:16" s="22" customFormat="1">
      <c r="A82" s="24"/>
      <c r="B82" s="25"/>
      <c r="C82" s="26"/>
      <c r="D82" s="27"/>
      <c r="E82" s="25"/>
      <c r="F82" s="25"/>
      <c r="G82" s="25"/>
      <c r="H82" s="25"/>
      <c r="I82" s="28"/>
      <c r="J82" s="29"/>
      <c r="K82" s="28"/>
      <c r="L82" s="25"/>
      <c r="M82" s="30"/>
      <c r="N82" s="24"/>
    </row>
    <row r="83" spans="1:16" s="22" customFormat="1">
      <c r="A83" s="24"/>
      <c r="B83" s="25"/>
      <c r="C83" s="26"/>
      <c r="D83" s="27"/>
      <c r="E83" s="25"/>
      <c r="F83" s="25"/>
      <c r="G83" s="25"/>
      <c r="H83" s="25"/>
      <c r="I83" s="28"/>
      <c r="J83" s="29"/>
      <c r="K83" s="28"/>
      <c r="L83" s="25"/>
      <c r="M83" s="30"/>
      <c r="N83" s="24"/>
    </row>
    <row r="84" spans="1:16" s="22" customFormat="1">
      <c r="A84" s="24"/>
      <c r="B84" s="25"/>
      <c r="C84" s="26"/>
      <c r="D84" s="27"/>
      <c r="E84" s="25"/>
      <c r="F84" s="25"/>
      <c r="G84" s="25"/>
      <c r="H84" s="25"/>
      <c r="I84" s="28"/>
      <c r="J84" s="29"/>
      <c r="K84" s="28"/>
      <c r="L84" s="25"/>
      <c r="M84" s="30"/>
      <c r="N84" s="24"/>
    </row>
    <row r="85" spans="1:16" s="22" customFormat="1">
      <c r="A85" s="24"/>
      <c r="B85" s="25"/>
      <c r="C85" s="26"/>
      <c r="D85" s="27"/>
      <c r="E85" s="25"/>
      <c r="F85" s="25"/>
      <c r="G85" s="25"/>
      <c r="H85" s="25"/>
      <c r="I85" s="28"/>
      <c r="J85" s="29"/>
      <c r="K85" s="28"/>
      <c r="L85" s="25"/>
      <c r="M85" s="30"/>
      <c r="N85" s="24"/>
    </row>
    <row r="86" spans="1:16" s="22" customFormat="1">
      <c r="A86" s="24"/>
      <c r="B86" s="25"/>
      <c r="C86" s="26"/>
      <c r="D86" s="27"/>
      <c r="E86" s="25"/>
      <c r="F86" s="25"/>
      <c r="G86" s="25"/>
      <c r="H86" s="25"/>
      <c r="I86" s="28"/>
      <c r="J86" s="29"/>
      <c r="K86" s="28"/>
      <c r="L86" s="25"/>
      <c r="M86" s="30"/>
      <c r="N86" s="24"/>
    </row>
    <row r="87" spans="1:16" s="22" customFormat="1">
      <c r="A87" s="24"/>
      <c r="B87" s="25"/>
      <c r="C87" s="26"/>
      <c r="D87" s="27"/>
      <c r="E87" s="25"/>
      <c r="F87" s="25"/>
      <c r="G87" s="25"/>
      <c r="H87" s="25"/>
      <c r="I87" s="28"/>
      <c r="J87" s="29"/>
      <c r="K87" s="28"/>
      <c r="L87" s="25"/>
      <c r="M87" s="30"/>
      <c r="N87" s="24"/>
    </row>
    <row r="88" spans="1:16" s="22" customFormat="1">
      <c r="A88" s="24"/>
      <c r="B88" s="25"/>
      <c r="C88" s="26"/>
      <c r="D88" s="27"/>
      <c r="E88" s="25"/>
      <c r="F88" s="25"/>
      <c r="G88" s="25"/>
      <c r="H88" s="25"/>
      <c r="I88" s="28"/>
      <c r="J88" s="29"/>
      <c r="K88" s="28"/>
      <c r="L88" s="25"/>
      <c r="M88" s="30"/>
      <c r="N88" s="24"/>
    </row>
    <row r="89" spans="1:16" s="22" customFormat="1">
      <c r="A89" s="24"/>
      <c r="B89" s="25"/>
      <c r="C89" s="26"/>
      <c r="D89" s="27"/>
      <c r="E89" s="25"/>
      <c r="F89" s="25"/>
      <c r="G89" s="25"/>
      <c r="H89" s="25"/>
      <c r="I89" s="28"/>
      <c r="J89" s="29"/>
      <c r="K89" s="28"/>
      <c r="L89" s="25"/>
      <c r="M89" s="30"/>
      <c r="N89" s="24"/>
    </row>
    <row r="90" spans="1:16" s="22" customFormat="1">
      <c r="A90" s="24"/>
      <c r="B90" s="25"/>
      <c r="C90" s="26"/>
      <c r="D90" s="27"/>
      <c r="E90" s="25"/>
      <c r="F90" s="25"/>
      <c r="G90" s="25"/>
      <c r="H90" s="25"/>
      <c r="I90" s="28"/>
      <c r="J90" s="29"/>
      <c r="K90" s="28"/>
      <c r="L90" s="25"/>
      <c r="M90" s="30"/>
      <c r="N90" s="24"/>
    </row>
    <row r="91" spans="1:16" s="22" customFormat="1">
      <c r="A91" s="24"/>
      <c r="B91" s="25"/>
      <c r="C91" s="26"/>
      <c r="D91" s="27"/>
      <c r="E91" s="25"/>
      <c r="F91" s="25"/>
      <c r="G91" s="25"/>
      <c r="H91" s="25"/>
      <c r="I91" s="28"/>
      <c r="J91" s="29"/>
      <c r="K91" s="28"/>
      <c r="L91" s="25"/>
      <c r="M91" s="30"/>
      <c r="N91" s="24"/>
    </row>
    <row r="92" spans="1:16" s="22" customFormat="1">
      <c r="A92" s="24"/>
      <c r="B92" s="25"/>
      <c r="C92" s="26"/>
      <c r="D92" s="27"/>
      <c r="E92" s="25"/>
      <c r="F92" s="25"/>
      <c r="G92" s="25"/>
      <c r="H92" s="25"/>
      <c r="I92" s="28"/>
      <c r="J92" s="29"/>
      <c r="K92" s="28"/>
      <c r="L92" s="25"/>
      <c r="M92" s="30"/>
      <c r="N92" s="24"/>
      <c r="O92" s="21"/>
    </row>
    <row r="93" spans="1:16" s="22" customFormat="1">
      <c r="A93" s="24"/>
      <c r="B93" s="25"/>
      <c r="C93" s="26"/>
      <c r="D93" s="27"/>
      <c r="E93" s="25"/>
      <c r="F93" s="25"/>
      <c r="G93" s="25"/>
      <c r="H93" s="25"/>
      <c r="I93" s="28"/>
      <c r="J93" s="29"/>
      <c r="K93" s="28"/>
      <c r="L93" s="25"/>
      <c r="M93" s="30"/>
      <c r="N93" s="24"/>
      <c r="O93" s="25"/>
    </row>
    <row r="94" spans="1:16" s="22" customFormat="1">
      <c r="A94" s="24"/>
      <c r="B94" s="25"/>
      <c r="C94" s="26"/>
      <c r="D94" s="27"/>
      <c r="E94" s="25"/>
      <c r="F94" s="25"/>
      <c r="G94" s="25"/>
      <c r="H94" s="25"/>
      <c r="I94" s="28"/>
      <c r="J94" s="29"/>
      <c r="K94" s="28"/>
      <c r="L94" s="25"/>
      <c r="M94" s="30"/>
      <c r="N94" s="24"/>
    </row>
    <row r="95" spans="1:16" s="22" customFormat="1">
      <c r="A95" s="24"/>
      <c r="B95" s="25"/>
      <c r="C95" s="26"/>
      <c r="D95" s="27"/>
      <c r="E95" s="25"/>
      <c r="F95" s="25"/>
      <c r="G95" s="25"/>
      <c r="H95" s="25"/>
      <c r="I95" s="28"/>
      <c r="J95" s="29"/>
      <c r="K95" s="28"/>
      <c r="L95" s="25"/>
      <c r="M95" s="30"/>
      <c r="N95" s="24"/>
      <c r="P95" s="21"/>
    </row>
    <row r="96" spans="1:16" s="22" customFormat="1">
      <c r="A96" s="24"/>
      <c r="B96" s="25"/>
      <c r="C96" s="26"/>
      <c r="D96" s="27"/>
      <c r="E96" s="25"/>
      <c r="F96" s="25"/>
      <c r="G96" s="25"/>
      <c r="H96" s="25"/>
      <c r="I96" s="28"/>
      <c r="J96" s="29"/>
      <c r="K96" s="28"/>
      <c r="L96" s="25"/>
      <c r="M96" s="30"/>
      <c r="N96" s="24"/>
      <c r="P96" s="25"/>
    </row>
    <row r="97" spans="1:16" s="22" customFormat="1">
      <c r="A97" s="24"/>
      <c r="B97" s="25"/>
      <c r="C97" s="26"/>
      <c r="D97" s="27"/>
      <c r="E97" s="25"/>
      <c r="F97" s="25"/>
      <c r="G97" s="25"/>
      <c r="H97" s="25"/>
      <c r="I97" s="28"/>
      <c r="J97" s="29"/>
      <c r="K97" s="28"/>
      <c r="L97" s="25"/>
      <c r="M97" s="30"/>
      <c r="N97" s="24"/>
      <c r="O97" s="25"/>
    </row>
    <row r="98" spans="1:16" s="22" customFormat="1">
      <c r="A98" s="24"/>
      <c r="B98" s="25"/>
      <c r="C98" s="26"/>
      <c r="D98" s="27"/>
      <c r="E98" s="25"/>
      <c r="F98" s="25"/>
      <c r="G98" s="25"/>
      <c r="H98" s="25"/>
      <c r="I98" s="28"/>
      <c r="J98" s="29"/>
      <c r="K98" s="28"/>
      <c r="L98" s="25"/>
      <c r="M98" s="30"/>
      <c r="N98" s="24"/>
      <c r="O98" s="25"/>
    </row>
    <row r="99" spans="1:16" s="22" customFormat="1">
      <c r="A99" s="24"/>
      <c r="B99" s="25"/>
      <c r="C99" s="26"/>
      <c r="D99" s="27"/>
      <c r="E99" s="25"/>
      <c r="F99" s="25"/>
      <c r="G99" s="25"/>
      <c r="H99" s="25"/>
      <c r="I99" s="28"/>
      <c r="J99" s="29"/>
      <c r="K99" s="28"/>
      <c r="L99" s="25"/>
      <c r="M99" s="30"/>
      <c r="N99" s="24"/>
      <c r="O99" s="25"/>
    </row>
    <row r="100" spans="1:16" s="22" customFormat="1">
      <c r="A100" s="24"/>
      <c r="B100" s="25"/>
      <c r="C100" s="26"/>
      <c r="D100" s="27"/>
      <c r="E100" s="25"/>
      <c r="F100" s="25"/>
      <c r="G100" s="25"/>
      <c r="H100" s="25"/>
      <c r="I100" s="28"/>
      <c r="J100" s="29"/>
      <c r="K100" s="28"/>
      <c r="L100" s="25"/>
      <c r="M100" s="30"/>
      <c r="N100" s="24"/>
      <c r="O100" s="25"/>
      <c r="P100" s="25"/>
    </row>
    <row r="101" spans="1:16" s="22" customFormat="1">
      <c r="A101" s="24"/>
      <c r="B101" s="25"/>
      <c r="C101" s="26"/>
      <c r="D101" s="27"/>
      <c r="E101" s="25"/>
      <c r="F101" s="25"/>
      <c r="G101" s="25"/>
      <c r="H101" s="25"/>
      <c r="I101" s="28"/>
      <c r="J101" s="29"/>
      <c r="K101" s="28"/>
      <c r="L101" s="25"/>
      <c r="M101" s="30"/>
      <c r="N101" s="24"/>
      <c r="O101" s="25"/>
      <c r="P101" s="25"/>
    </row>
    <row r="102" spans="1:16" s="21" customFormat="1" ht="18.75" customHeight="1">
      <c r="A102" s="24"/>
      <c r="B102" s="25"/>
      <c r="C102" s="26"/>
      <c r="D102" s="27"/>
      <c r="E102" s="25"/>
      <c r="F102" s="25"/>
      <c r="G102" s="25"/>
      <c r="H102" s="25"/>
      <c r="I102" s="28"/>
      <c r="J102" s="29"/>
      <c r="K102" s="28"/>
      <c r="L102" s="25"/>
      <c r="M102" s="30"/>
      <c r="N102" s="24"/>
      <c r="O102" s="25"/>
      <c r="P102" s="25"/>
    </row>
    <row r="104" spans="1:16" s="22" customFormat="1">
      <c r="A104" s="24"/>
      <c r="B104" s="25"/>
      <c r="C104" s="26"/>
      <c r="D104" s="27"/>
      <c r="E104" s="25"/>
      <c r="F104" s="25"/>
      <c r="G104" s="25"/>
      <c r="H104" s="25"/>
      <c r="I104" s="28"/>
      <c r="J104" s="29"/>
      <c r="K104" s="28"/>
      <c r="L104" s="25"/>
      <c r="M104" s="30"/>
      <c r="N104" s="24"/>
      <c r="O104" s="25"/>
      <c r="P104" s="25"/>
    </row>
    <row r="105" spans="1:16" s="22" customFormat="1">
      <c r="A105" s="24"/>
      <c r="B105" s="25"/>
      <c r="C105" s="26"/>
      <c r="D105" s="27"/>
      <c r="E105" s="25"/>
      <c r="F105" s="25"/>
      <c r="G105" s="25"/>
      <c r="H105" s="25"/>
      <c r="I105" s="28"/>
      <c r="J105" s="29"/>
      <c r="K105" s="28"/>
      <c r="L105" s="25"/>
      <c r="M105" s="30"/>
      <c r="N105" s="24"/>
      <c r="O105" s="25"/>
      <c r="P105" s="25"/>
    </row>
    <row r="106" spans="1:16" s="22" customFormat="1">
      <c r="A106" s="24"/>
      <c r="B106" s="25"/>
      <c r="C106" s="26"/>
      <c r="D106" s="27"/>
      <c r="E106" s="25"/>
      <c r="F106" s="25"/>
      <c r="G106" s="25"/>
      <c r="H106" s="25"/>
      <c r="I106" s="28"/>
      <c r="J106" s="29"/>
      <c r="K106" s="28"/>
      <c r="L106" s="25"/>
      <c r="M106" s="30"/>
      <c r="N106" s="24"/>
      <c r="O106" s="25"/>
      <c r="P106" s="25"/>
    </row>
  </sheetData>
  <sortState ref="A41:R45">
    <sortCondition descending="1" ref="K41:K45"/>
  </sortState>
  <mergeCells count="49">
    <mergeCell ref="B75:D75"/>
    <mergeCell ref="F75:H75"/>
    <mergeCell ref="J75:L75"/>
    <mergeCell ref="A8:A13"/>
    <mergeCell ref="B8:B13"/>
    <mergeCell ref="C8:C13"/>
    <mergeCell ref="D8:D13"/>
    <mergeCell ref="E8:E13"/>
    <mergeCell ref="F8:F13"/>
    <mergeCell ref="G8:G13"/>
    <mergeCell ref="J8:J13"/>
    <mergeCell ref="K8:K13"/>
    <mergeCell ref="L8:L13"/>
    <mergeCell ref="H9:I13"/>
    <mergeCell ref="B71:D71"/>
    <mergeCell ref="F71:H71"/>
    <mergeCell ref="J71:L71"/>
    <mergeCell ref="B73:D73"/>
    <mergeCell ref="F73:H73"/>
    <mergeCell ref="J73:L73"/>
    <mergeCell ref="A62:N62"/>
    <mergeCell ref="A63:N63"/>
    <mergeCell ref="A66:N66"/>
    <mergeCell ref="B69:D69"/>
    <mergeCell ref="F69:H69"/>
    <mergeCell ref="J69:L69"/>
    <mergeCell ref="A41:N41"/>
    <mergeCell ref="A47:N47"/>
    <mergeCell ref="A54:N54"/>
    <mergeCell ref="A55:N55"/>
    <mergeCell ref="A58:N58"/>
    <mergeCell ref="A15:N15"/>
    <mergeCell ref="A24:N24"/>
    <mergeCell ref="A27:N27"/>
    <mergeCell ref="A31:N31"/>
    <mergeCell ref="A36:N36"/>
    <mergeCell ref="A7:B7"/>
    <mergeCell ref="C7:E7"/>
    <mergeCell ref="H7:L7"/>
    <mergeCell ref="H8:I8"/>
    <mergeCell ref="A14:N14"/>
    <mergeCell ref="M8:M13"/>
    <mergeCell ref="N8:N13"/>
    <mergeCell ref="A1:N1"/>
    <mergeCell ref="A2:N2"/>
    <mergeCell ref="A3:N3"/>
    <mergeCell ref="A5:N5"/>
    <mergeCell ref="A6:B6"/>
    <mergeCell ref="C6:L6"/>
  </mergeCells>
  <printOptions horizontalCentered="1"/>
  <pageMargins left="0" right="0" top="0.35433070866141736" bottom="0.35433070866141736" header="0.31496062992125984" footer="0.31496062992125984"/>
  <pageSetup paperSize="9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Shvanev</cp:lastModifiedBy>
  <cp:lastPrinted>2017-11-19T21:56:11Z</cp:lastPrinted>
  <dcterms:created xsi:type="dcterms:W3CDTF">2008-01-19T11:40:00Z</dcterms:created>
  <dcterms:modified xsi:type="dcterms:W3CDTF">2017-11-19T21:57:21Z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